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KQKD" sheetId="1" r:id="rId1"/>
    <sheet name="CDKT" sheetId="2" r:id="rId2"/>
  </sheets>
  <externalReferences>
    <externalReference r:id="rId5"/>
    <externalReference r:id="rId6"/>
  </externalReferences>
  <definedNames>
    <definedName name="_xlnm.Print_Titles" localSheetId="1">'CDKT'!$7:$9</definedName>
  </definedNames>
  <calcPr fullCalcOnLoad="1"/>
</workbook>
</file>

<file path=xl/sharedStrings.xml><?xml version="1.0" encoding="utf-8"?>
<sst xmlns="http://schemas.openxmlformats.org/spreadsheetml/2006/main" count="85" uniqueCount="79">
  <si>
    <t>CÔNG TY CỔ PHẦN ĐIỆN NHẸ VIỄN THÔNG</t>
  </si>
  <si>
    <t>Số 18 Nguyễn Du, Hà Nội</t>
  </si>
  <si>
    <t>Chỉ tiêu</t>
  </si>
  <si>
    <t>Công ty mẹ LTC</t>
  </si>
  <si>
    <t>Bút toán điều chỉnh</t>
  </si>
  <si>
    <t>Tăng</t>
  </si>
  <si>
    <t>Giảm</t>
  </si>
  <si>
    <t>Công ty con CAP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</si>
  <si>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</si>
  <si>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</si>
  <si>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</si>
  <si>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</si>
  <si>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</si>
  <si>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Các khoản phải thu dài hạn</t>
  </si>
  <si>
    <t xml:space="preserve"> - Tài sản cố định thuê tài chính</t>
  </si>
  <si>
    <t xml:space="preserve"> - Chi phí xây dựng cơ bản dở dang</t>
  </si>
  <si>
    <t>Bất động sản đầu tư</t>
  </si>
  <si>
    <t>Các khoản đầu tư tài chính dài hạn</t>
  </si>
  <si>
    <t>Tài sản dài hạn khác</t>
  </si>
  <si>
    <t>TỔNG CỘNG TÀI SẢN</t>
  </si>
  <si>
    <t>Nợ phải trả</t>
  </si>
  <si>
    <t>Nợ ngắn hạn</t>
  </si>
  <si>
    <t>Nợ dài hạn</t>
  </si>
  <si>
    <t>Vốn chủ sở hữu</t>
  </si>
  <si>
    <t xml:space="preserve"> - Thặng dư vốn cổ phần</t>
  </si>
  <si>
    <t xml:space="preserve"> - Vốn đầu tư của chủ sở hữu</t>
  </si>
  <si>
    <t xml:space="preserve"> - Vốn khác của chủ sở hữu</t>
  </si>
  <si>
    <t xml:space="preserve"> - Cổ phiếu quỹ</t>
  </si>
  <si>
    <t xml:space="preserve"> - Chênh lệch đánh giá lại tài sản</t>
  </si>
  <si>
    <t xml:space="preserve"> - Chênh lệch tỷ giá hối đoái</t>
  </si>
  <si>
    <t xml:space="preserve"> - Các quỹ</t>
  </si>
  <si>
    <t xml:space="preserve"> - Lợi nhuận sau thuế chưa phân phối</t>
  </si>
  <si>
    <t xml:space="preserve"> - Nguồn vốn đầu tư xây dựng cơ bản</t>
  </si>
  <si>
    <t>Nguồn kinh phí và quỹ khác</t>
  </si>
  <si>
    <t xml:space="preserve"> - Quỹ khen thưởng, phúc lợi</t>
  </si>
  <si>
    <t xml:space="preserve"> - Nguồn kinh phí</t>
  </si>
  <si>
    <t xml:space="preserve"> - Nguồn kinh phí đã hình thành TSCĐ</t>
  </si>
  <si>
    <t xml:space="preserve">Lợi ích của cổ đông thiểu số </t>
  </si>
  <si>
    <t>TỔNG CỘNG NGUỒN VỐN</t>
  </si>
  <si>
    <t>Doanh  thu bán hàng và cung cấp dịch vụ</t>
  </si>
  <si>
    <t xml:space="preserve">Các khoản giảm trừ 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</si>
  <si>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</si>
  <si>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</si>
  <si>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</si>
  <si>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</si>
  <si>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hoạt động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</si>
  <si>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</si>
  <si>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</si>
  <si>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</si>
  <si>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</si>
  <si>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</si>
  <si>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</si>
  <si>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</si>
  <si>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</si>
  <si>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</si>
  <si>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</si>
  <si>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</si>
  <si>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 xml:space="preserve">   - Lợi ích của cổ đông thiểu số </t>
  </si>
  <si>
    <t>Kỳ báo cáo</t>
  </si>
  <si>
    <t xml:space="preserve">Luỹ kế </t>
  </si>
  <si>
    <t>Luỹ kế</t>
  </si>
  <si>
    <t>Số đầu kỳ</t>
  </si>
  <si>
    <t>Số cuối kỳ</t>
  </si>
  <si>
    <t>Đơn vị tính: VNĐ</t>
  </si>
  <si>
    <t xml:space="preserve">   - Lợi nhuận sau thuế của cổ đông của Cty mẹ</t>
  </si>
  <si>
    <t>BÁO CÁO TÀI CHÍNH HỢP NHẤT TÓM TẮT</t>
  </si>
  <si>
    <t>A. Bảng cân đối kế toán.</t>
  </si>
  <si>
    <t>B. Báo cáo kết quả kinh doanh</t>
  </si>
  <si>
    <t>Giám đốc</t>
  </si>
  <si>
    <t>Hà Nội, ngày 22  tháng 10  năm 2009</t>
  </si>
  <si>
    <t>KẾ TOÁN TRƯỞNG</t>
  </si>
  <si>
    <t>GIÁM ĐỐC</t>
  </si>
  <si>
    <t>Tài sản ngắn hạn</t>
  </si>
  <si>
    <t>Tài sản dài hạn</t>
  </si>
  <si>
    <t>Tài sản cố định</t>
  </si>
  <si>
    <t xml:space="preserve"> - Tài sản cố định hữu hình</t>
  </si>
  <si>
    <t xml:space="preserve"> - Tài sản cố định vô hình</t>
  </si>
  <si>
    <t>Quý 4 năm 2009</t>
  </si>
  <si>
    <t>Hà Nội, ngày 24  tháng 01  năm 2010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</si>
</sst>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#\ ###\ ###"/>
    <numFmt numFmtId="173" formatCode="\(###\ ###\ ###\ ###\ ###\)"/>
    <numFmt numFmtId="174" formatCode="\(\-###\ ###\ ###\ ###\ ###\)"/>
  </numFmts>
  <fonts count="47">
    <font>
      <sz val="12"/>
      <name val="Times New Roman"/>
      <family val="1"/>
    </font>
    <font>
      <sz val="10"/>
      <name val="Arial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Times"/>
      <family val="1"/>
    </font>
    <font>
      <sz val="14"/>
      <name val="Times New Roman"/>
      <family val="1"/>
    </font>
    <font>
      <i/>
      <sz val="10.5"/>
      <name val="Times"/>
      <family val="1"/>
    </font>
    <font>
      <b/>
      <sz val="12"/>
      <name val="Times"/>
      <family val="1"/>
    </font>
    <font>
      <b/>
      <sz val="11"/>
      <name val="Times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172" fontId="0" fillId="33" borderId="0" xfId="0" applyNumberForma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 vertical="center"/>
    </xf>
    <xf numFmtId="172" fontId="0" fillId="33" borderId="11" xfId="0" applyNumberFormat="1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172" fontId="0" fillId="33" borderId="12" xfId="0" applyNumberForma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2" fontId="3" fillId="33" borderId="11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11" xfId="0" applyFill="1" applyBorder="1" applyAlignment="1">
      <alignment vertical="center"/>
    </xf>
    <xf numFmtId="172" fontId="0" fillId="33" borderId="11" xfId="0" applyNumberForma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172" fontId="3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172" fontId="2" fillId="33" borderId="13" xfId="0" applyNumberFormat="1" applyFont="1" applyFill="1" applyBorder="1" applyAlignment="1">
      <alignment horizontal="right" vertical="center"/>
    </xf>
    <xf numFmtId="17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" fontId="0" fillId="33" borderId="14" xfId="0" applyNumberFormat="1" applyFont="1" applyFill="1" applyBorder="1" applyAlignment="1">
      <alignment vertical="center"/>
    </xf>
    <xf numFmtId="1" fontId="3" fillId="33" borderId="11" xfId="0" applyNumberFormat="1" applyFont="1" applyFill="1" applyBorder="1" applyAlignment="1">
      <alignment vertical="center"/>
    </xf>
    <xf numFmtId="1" fontId="0" fillId="33" borderId="11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1" fontId="0" fillId="33" borderId="12" xfId="0" applyNumberForma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ketoan_hopnh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m2009\BCTC\BCTC_quy3\BCTC_hopnhat_quy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QKD"/>
      <sheetName val="soketoan"/>
    </sheetNames>
    <sheetDataSet>
      <sheetData sheetId="1">
        <row r="47">
          <cell r="I47">
            <v>0</v>
          </cell>
        </row>
        <row r="48">
          <cell r="I4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QKD"/>
      <sheetName val="CDKT"/>
    </sheetNames>
    <sheetDataSet>
      <sheetData sheetId="0">
        <row r="6">
          <cell r="E6">
            <v>20727555275</v>
          </cell>
        </row>
        <row r="9">
          <cell r="E9">
            <v>15742960011</v>
          </cell>
        </row>
        <row r="11">
          <cell r="E11">
            <v>57745402</v>
          </cell>
        </row>
        <row r="12">
          <cell r="E12">
            <v>925234492</v>
          </cell>
        </row>
        <row r="13">
          <cell r="E13">
            <v>2109935494</v>
          </cell>
        </row>
        <row r="14">
          <cell r="E14">
            <v>1050688423</v>
          </cell>
        </row>
        <row r="16">
          <cell r="E16">
            <v>6004798</v>
          </cell>
        </row>
        <row r="17">
          <cell r="E17">
            <v>9773020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M23" sqref="M23"/>
    </sheetView>
  </sheetViews>
  <sheetFormatPr defaultColWidth="9.00390625" defaultRowHeight="15.75"/>
  <cols>
    <col min="1" max="1" width="49.25390625" style="1" customWidth="1"/>
    <col min="2" max="2" width="14.00390625" style="1" hidden="1" customWidth="1"/>
    <col min="3" max="3" width="15.00390625" style="2" hidden="1" customWidth="1"/>
    <col min="4" max="5" width="14.00390625" style="2" hidden="1" customWidth="1"/>
    <col min="6" max="6" width="4.625" style="2" hidden="1" customWidth="1"/>
    <col min="7" max="7" width="4.875" style="2" hidden="1" customWidth="1"/>
    <col min="8" max="9" width="18.75390625" style="2" customWidth="1"/>
    <col min="10" max="10" width="14.00390625" style="1" hidden="1" customWidth="1"/>
    <col min="11" max="16384" width="9.00390625" style="1" customWidth="1"/>
  </cols>
  <sheetData>
    <row r="1" spans="1:9" s="3" customFormat="1" ht="24" customHeight="1">
      <c r="A1" s="20" t="s">
        <v>67</v>
      </c>
      <c r="B1" s="16"/>
      <c r="C1" s="16"/>
      <c r="D1" s="16"/>
      <c r="E1" s="16"/>
      <c r="F1" s="16"/>
      <c r="G1" s="16"/>
      <c r="H1" s="16"/>
      <c r="I1" s="16"/>
    </row>
    <row r="2" spans="8:9" ht="15.75">
      <c r="H2" s="25" t="s">
        <v>63</v>
      </c>
      <c r="I2" s="25"/>
    </row>
    <row r="3" spans="1:9" s="6" customFormat="1" ht="16.5" customHeight="1">
      <c r="A3" s="27" t="s">
        <v>2</v>
      </c>
      <c r="B3" s="26" t="s">
        <v>3</v>
      </c>
      <c r="C3" s="26"/>
      <c r="D3" s="26" t="s">
        <v>7</v>
      </c>
      <c r="E3" s="26"/>
      <c r="F3" s="26" t="s">
        <v>4</v>
      </c>
      <c r="G3" s="26"/>
      <c r="H3" s="26" t="s">
        <v>58</v>
      </c>
      <c r="I3" s="26" t="s">
        <v>60</v>
      </c>
    </row>
    <row r="4" spans="1:9" s="6" customFormat="1" ht="16.5" customHeight="1">
      <c r="A4" s="27"/>
      <c r="B4" s="4" t="s">
        <v>58</v>
      </c>
      <c r="C4" s="5" t="s">
        <v>59</v>
      </c>
      <c r="D4" s="4" t="s">
        <v>58</v>
      </c>
      <c r="E4" s="5" t="s">
        <v>59</v>
      </c>
      <c r="F4" s="5" t="s">
        <v>5</v>
      </c>
      <c r="G4" s="5" t="s">
        <v>6</v>
      </c>
      <c r="H4" s="26"/>
      <c r="I4" s="26"/>
    </row>
    <row r="5" spans="1:9" s="7" customFormat="1" ht="16.5" customHeight="1">
      <c r="A5" s="10"/>
      <c r="B5" s="10"/>
      <c r="C5" s="11"/>
      <c r="D5" s="11"/>
      <c r="E5" s="11"/>
      <c r="F5" s="11"/>
      <c r="G5" s="11"/>
      <c r="H5" s="11"/>
      <c r="I5" s="30"/>
    </row>
    <row r="6" spans="1:10" s="3" customFormat="1" ht="16.5" customHeight="1">
      <c r="A6" s="14" t="s">
        <v>39</v>
      </c>
      <c r="B6" s="15">
        <v>58938806562</v>
      </c>
      <c r="C6" s="15">
        <v>97559075535</v>
      </c>
      <c r="D6" s="15">
        <f>E6-'[2]KQKD'!$E$6</f>
        <v>26308907152</v>
      </c>
      <c r="E6" s="15">
        <v>47036462427</v>
      </c>
      <c r="F6" s="15"/>
      <c r="G6" s="15"/>
      <c r="H6" s="15">
        <f>B6+D6</f>
        <v>85247713714</v>
      </c>
      <c r="I6" s="31">
        <v>144595537980</v>
      </c>
      <c r="J6" s="21"/>
    </row>
    <row r="7" spans="1:10" s="7" customFormat="1" ht="16.5" customHeight="1">
      <c r="A7" s="10" t="s">
        <v>40</v>
      </c>
      <c r="B7" s="11">
        <v>523897230</v>
      </c>
      <c r="C7" s="11">
        <v>1232146859</v>
      </c>
      <c r="D7" s="15"/>
      <c r="E7" s="11"/>
      <c r="F7" s="11"/>
      <c r="G7" s="11"/>
      <c r="H7" s="11">
        <f>D7+B7</f>
        <v>523897230</v>
      </c>
      <c r="I7" s="32">
        <v>1232146859</v>
      </c>
      <c r="J7" s="21"/>
    </row>
    <row r="8" spans="1:10" s="3" customFormat="1" ht="16.5" customHeight="1">
      <c r="A8" s="14" t="s">
        <v>41</v>
      </c>
      <c r="B8" s="15">
        <f>B6-B7</f>
        <v>58414909332</v>
      </c>
      <c r="C8" s="15">
        <f>C6-C7</f>
        <v>96326928676</v>
      </c>
      <c r="D8" s="15">
        <f>D6-D7</f>
        <v>26308907152</v>
      </c>
      <c r="E8" s="15">
        <f>E6-E7</f>
        <v>47036462427</v>
      </c>
      <c r="F8" s="15">
        <f>F6-F7</f>
        <v>0</v>
      </c>
      <c r="G8" s="15">
        <f>G6-G7</f>
        <v>0</v>
      </c>
      <c r="H8" s="15">
        <f>H6-H7</f>
        <v>84723816484</v>
      </c>
      <c r="I8" s="31">
        <v>143363390921</v>
      </c>
      <c r="J8" s="21"/>
    </row>
    <row r="9" spans="1:10" s="7" customFormat="1" ht="16.5" customHeight="1">
      <c r="A9" s="10" t="s">
        <v>42</v>
      </c>
      <c r="B9" s="11">
        <v>50656678561</v>
      </c>
      <c r="C9" s="11">
        <v>81515908475</v>
      </c>
      <c r="D9" s="11">
        <f>E9-'[2]KQKD'!$E$9</f>
        <v>21960576028</v>
      </c>
      <c r="E9" s="11">
        <v>37703536039</v>
      </c>
      <c r="F9" s="11"/>
      <c r="G9" s="11"/>
      <c r="H9" s="11">
        <f>D9+B9</f>
        <v>72617254589</v>
      </c>
      <c r="I9" s="32">
        <v>119219444514</v>
      </c>
      <c r="J9" s="21"/>
    </row>
    <row r="10" spans="1:10" s="3" customFormat="1" ht="16.5" customHeight="1">
      <c r="A10" s="14" t="s">
        <v>43</v>
      </c>
      <c r="B10" s="15">
        <f>B8-B9</f>
        <v>7758230771</v>
      </c>
      <c r="C10" s="15">
        <f>C8-C9</f>
        <v>14811020201</v>
      </c>
      <c r="D10" s="15">
        <f>D8-D9</f>
        <v>4348331124</v>
      </c>
      <c r="E10" s="15">
        <f>E8-E9</f>
        <v>9332926388</v>
      </c>
      <c r="F10" s="15">
        <f>F8-F9</f>
        <v>0</v>
      </c>
      <c r="G10" s="15">
        <f>G8-G9</f>
        <v>0</v>
      </c>
      <c r="H10" s="15">
        <f>H8-H9</f>
        <v>12106561895</v>
      </c>
      <c r="I10" s="31">
        <v>24143946407</v>
      </c>
      <c r="J10" s="21"/>
    </row>
    <row r="11" spans="1:10" s="7" customFormat="1" ht="16.5" customHeight="1">
      <c r="A11" s="10" t="s">
        <v>44</v>
      </c>
      <c r="B11" s="11">
        <v>128957435</v>
      </c>
      <c r="C11" s="11">
        <v>2029330019</v>
      </c>
      <c r="D11" s="11">
        <f>E11-'[2]KQKD'!E11</f>
        <v>27742950</v>
      </c>
      <c r="E11" s="11">
        <v>85488352</v>
      </c>
      <c r="F11" s="11"/>
      <c r="G11" s="11"/>
      <c r="H11" s="11">
        <f>D11+B11</f>
        <v>156700385</v>
      </c>
      <c r="I11" s="32">
        <v>314818371</v>
      </c>
      <c r="J11" s="21"/>
    </row>
    <row r="12" spans="1:10" s="7" customFormat="1" ht="16.5" customHeight="1">
      <c r="A12" s="10" t="s">
        <v>45</v>
      </c>
      <c r="B12" s="11">
        <v>209113064</v>
      </c>
      <c r="C12" s="11">
        <v>1152315808</v>
      </c>
      <c r="D12" s="11">
        <f>E12-'[2]KQKD'!E12</f>
        <v>441015484</v>
      </c>
      <c r="E12" s="11">
        <v>1366249976</v>
      </c>
      <c r="F12" s="11"/>
      <c r="G12" s="11"/>
      <c r="H12" s="11">
        <f>D12+B12</f>
        <v>650128548</v>
      </c>
      <c r="I12" s="32">
        <v>2518565784</v>
      </c>
      <c r="J12" s="21"/>
    </row>
    <row r="13" spans="1:10" s="7" customFormat="1" ht="16.5" customHeight="1">
      <c r="A13" s="10" t="s">
        <v>46</v>
      </c>
      <c r="B13" s="11">
        <v>656250276</v>
      </c>
      <c r="C13" s="11">
        <v>1903413143</v>
      </c>
      <c r="D13" s="11">
        <f>E13-'[2]KQKD'!E13</f>
        <v>1237928112</v>
      </c>
      <c r="E13" s="11">
        <v>3347863606</v>
      </c>
      <c r="F13" s="11"/>
      <c r="G13" s="11"/>
      <c r="H13" s="11">
        <f>D13+B13</f>
        <v>1894178388</v>
      </c>
      <c r="I13" s="32">
        <v>5251276749</v>
      </c>
      <c r="J13" s="21"/>
    </row>
    <row r="14" spans="1:10" s="7" customFormat="1" ht="16.5" customHeight="1">
      <c r="A14" s="10" t="s">
        <v>47</v>
      </c>
      <c r="B14" s="11">
        <v>2559425589</v>
      </c>
      <c r="C14" s="11">
        <v>4777333695</v>
      </c>
      <c r="D14" s="11">
        <f>E14-'[2]KQKD'!E14</f>
        <v>719356308</v>
      </c>
      <c r="E14" s="11">
        <v>1770044731</v>
      </c>
      <c r="F14" s="11"/>
      <c r="G14" s="11"/>
      <c r="H14" s="11">
        <f>D14+B14</f>
        <v>3278781897</v>
      </c>
      <c r="I14" s="32">
        <v>6547378426</v>
      </c>
      <c r="J14" s="21"/>
    </row>
    <row r="15" spans="1:10" s="3" customFormat="1" ht="16.5" customHeight="1">
      <c r="A15" s="14" t="s">
        <v>48</v>
      </c>
      <c r="B15" s="15">
        <f aca="true" t="shared" si="0" ref="B15:G15">B10-B12-B13-B14+B11</f>
        <v>4462399277</v>
      </c>
      <c r="C15" s="15">
        <f t="shared" si="0"/>
        <v>9007287574</v>
      </c>
      <c r="D15" s="15">
        <f t="shared" si="0"/>
        <v>1977774170</v>
      </c>
      <c r="E15" s="15">
        <f t="shared" si="0"/>
        <v>2934256427</v>
      </c>
      <c r="F15" s="15">
        <f t="shared" si="0"/>
        <v>0</v>
      </c>
      <c r="G15" s="15">
        <f t="shared" si="0"/>
        <v>0</v>
      </c>
      <c r="H15" s="15">
        <f>H10-H12-H13-H14+H11</f>
        <v>6440173447</v>
      </c>
      <c r="I15" s="31">
        <v>10141543819</v>
      </c>
      <c r="J15" s="21"/>
    </row>
    <row r="16" spans="1:10" s="7" customFormat="1" ht="16.5" customHeight="1">
      <c r="A16" s="10" t="s">
        <v>49</v>
      </c>
      <c r="B16" s="11">
        <v>345804546</v>
      </c>
      <c r="C16" s="11">
        <v>345804546</v>
      </c>
      <c r="D16" s="11">
        <f>E16-'[2]KQKD'!E16</f>
        <v>-5758390</v>
      </c>
      <c r="E16" s="11">
        <v>246408</v>
      </c>
      <c r="F16" s="11"/>
      <c r="G16" s="11"/>
      <c r="H16" s="11">
        <f>D16+B16</f>
        <v>340046156</v>
      </c>
      <c r="I16" s="32">
        <v>346050954</v>
      </c>
      <c r="J16" s="21"/>
    </row>
    <row r="17" spans="1:12" s="7" customFormat="1" ht="16.5" customHeight="1">
      <c r="A17" s="10" t="s">
        <v>50</v>
      </c>
      <c r="B17" s="11"/>
      <c r="C17" s="11"/>
      <c r="D17" s="11">
        <f>E17-'[2]KQKD'!E17</f>
        <v>0</v>
      </c>
      <c r="E17" s="11">
        <v>9773020</v>
      </c>
      <c r="F17" s="11"/>
      <c r="G17" s="11"/>
      <c r="H17" s="11">
        <f>D17+B17</f>
        <v>0</v>
      </c>
      <c r="I17" s="32">
        <v>9773020</v>
      </c>
      <c r="J17" s="21"/>
      <c r="L17" s="33"/>
    </row>
    <row r="18" spans="1:10" s="7" customFormat="1" ht="16.5" customHeight="1">
      <c r="A18" s="10" t="s">
        <v>51</v>
      </c>
      <c r="B18" s="11">
        <f aca="true" t="shared" si="1" ref="B18:H18">B16-B17</f>
        <v>345804546</v>
      </c>
      <c r="C18" s="11">
        <f t="shared" si="1"/>
        <v>345804546</v>
      </c>
      <c r="D18" s="11">
        <f t="shared" si="1"/>
        <v>-5758390</v>
      </c>
      <c r="E18" s="11">
        <f t="shared" si="1"/>
        <v>-9526612</v>
      </c>
      <c r="F18" s="11">
        <f t="shared" si="1"/>
        <v>0</v>
      </c>
      <c r="G18" s="11">
        <f t="shared" si="1"/>
        <v>0</v>
      </c>
      <c r="H18" s="11">
        <f t="shared" si="1"/>
        <v>340046156</v>
      </c>
      <c r="I18" s="32">
        <v>336277934</v>
      </c>
      <c r="J18" s="21"/>
    </row>
    <row r="19" spans="1:10" s="3" customFormat="1" ht="16.5" customHeight="1">
      <c r="A19" s="14" t="s">
        <v>52</v>
      </c>
      <c r="B19" s="15">
        <f>B15+B18</f>
        <v>4808203823</v>
      </c>
      <c r="C19" s="15">
        <f aca="true" t="shared" si="2" ref="C19:H19">C15+C18</f>
        <v>9353092120</v>
      </c>
      <c r="D19" s="15">
        <f t="shared" si="2"/>
        <v>1972015780</v>
      </c>
      <c r="E19" s="15">
        <f t="shared" si="2"/>
        <v>2924729815</v>
      </c>
      <c r="F19" s="15">
        <f t="shared" si="2"/>
        <v>0</v>
      </c>
      <c r="G19" s="15">
        <f t="shared" si="2"/>
        <v>0</v>
      </c>
      <c r="H19" s="15">
        <f t="shared" si="2"/>
        <v>6780219603</v>
      </c>
      <c r="I19" s="31">
        <v>10477821753</v>
      </c>
      <c r="J19" s="21"/>
    </row>
    <row r="20" spans="1:10" s="7" customFormat="1" ht="16.5" customHeight="1">
      <c r="A20" s="10" t="s">
        <v>53</v>
      </c>
      <c r="B20" s="11">
        <v>882531852</v>
      </c>
      <c r="C20" s="11">
        <v>1321660555</v>
      </c>
      <c r="D20" s="11"/>
      <c r="E20" s="11"/>
      <c r="F20" s="11"/>
      <c r="G20" s="11"/>
      <c r="H20" s="11">
        <f>D20+B20</f>
        <v>882531852</v>
      </c>
      <c r="I20" s="32">
        <v>1321660198</v>
      </c>
      <c r="J20" s="21"/>
    </row>
    <row r="21" spans="1:10" s="3" customFormat="1" ht="16.5" customHeight="1">
      <c r="A21" s="14" t="s">
        <v>54</v>
      </c>
      <c r="B21" s="15">
        <f aca="true" t="shared" si="3" ref="B21:H21">B19-B20</f>
        <v>3925671971</v>
      </c>
      <c r="C21" s="15">
        <f t="shared" si="3"/>
        <v>8031431565</v>
      </c>
      <c r="D21" s="15">
        <f t="shared" si="3"/>
        <v>1972015780</v>
      </c>
      <c r="E21" s="15">
        <f t="shared" si="3"/>
        <v>2924729815</v>
      </c>
      <c r="F21" s="15">
        <f t="shared" si="3"/>
        <v>0</v>
      </c>
      <c r="G21" s="15">
        <f t="shared" si="3"/>
        <v>0</v>
      </c>
      <c r="H21" s="15">
        <f t="shared" si="3"/>
        <v>5897687751</v>
      </c>
      <c r="I21" s="31">
        <v>9156161198</v>
      </c>
      <c r="J21" s="21"/>
    </row>
    <row r="22" spans="1:10" s="7" customFormat="1" ht="16.5" customHeight="1">
      <c r="A22" s="10" t="s">
        <v>57</v>
      </c>
      <c r="B22" s="11"/>
      <c r="C22" s="11"/>
      <c r="D22" s="11">
        <f>D21-D27</f>
        <v>876906116.9715002</v>
      </c>
      <c r="E22" s="11">
        <f>D22+J22</f>
        <v>1157578357.9715002</v>
      </c>
      <c r="F22" s="11"/>
      <c r="G22" s="11"/>
      <c r="H22" s="11">
        <f>D22+B22</f>
        <v>876906116.9715002</v>
      </c>
      <c r="I22" s="32">
        <v>1300554230</v>
      </c>
      <c r="J22" s="7">
        <v>280672241</v>
      </c>
    </row>
    <row r="23" spans="1:9" s="7" customFormat="1" ht="16.5" customHeight="1">
      <c r="A23" s="10" t="s">
        <v>64</v>
      </c>
      <c r="B23" s="11">
        <f>B21-B22</f>
        <v>3925671971</v>
      </c>
      <c r="C23" s="11">
        <f>C21-C22</f>
        <v>8031431565</v>
      </c>
      <c r="D23" s="11">
        <f>D21-D22</f>
        <v>1095109663.0284998</v>
      </c>
      <c r="E23" s="11">
        <f>E21-E22</f>
        <v>1767151457.0284998</v>
      </c>
      <c r="F23" s="11"/>
      <c r="G23" s="11"/>
      <c r="H23" s="11">
        <f>H21-H22</f>
        <v>5020781634.0285</v>
      </c>
      <c r="I23" s="32">
        <v>7855606968</v>
      </c>
    </row>
    <row r="24" spans="1:9" s="7" customFormat="1" ht="16.5" customHeight="1">
      <c r="A24" s="10" t="s">
        <v>55</v>
      </c>
      <c r="B24" s="11">
        <f>B23/2500000</f>
        <v>1570.2687884</v>
      </c>
      <c r="C24" s="11">
        <f>C23/2500000</f>
        <v>3212.572626</v>
      </c>
      <c r="D24" s="11"/>
      <c r="E24" s="11"/>
      <c r="F24" s="11"/>
      <c r="G24" s="11"/>
      <c r="H24" s="11">
        <f>H23/2500000</f>
        <v>2008.3126536113998</v>
      </c>
      <c r="I24" s="32">
        <v>3142</v>
      </c>
    </row>
    <row r="25" spans="1:9" s="7" customFormat="1" ht="16.5" customHeight="1">
      <c r="A25" s="10" t="s">
        <v>56</v>
      </c>
      <c r="B25" s="11"/>
      <c r="C25" s="11"/>
      <c r="D25" s="11"/>
      <c r="E25" s="11"/>
      <c r="F25" s="11"/>
      <c r="G25" s="11"/>
      <c r="H25" s="11"/>
      <c r="I25" s="32"/>
    </row>
    <row r="26" spans="1:9" ht="16.5" customHeight="1">
      <c r="A26" s="12"/>
      <c r="B26" s="12"/>
      <c r="C26" s="13"/>
      <c r="D26" s="13"/>
      <c r="E26" s="13"/>
      <c r="F26" s="13"/>
      <c r="G26" s="13"/>
      <c r="H26" s="13"/>
      <c r="I26" s="34"/>
    </row>
    <row r="27" spans="4:5" ht="15.75">
      <c r="D27" s="2">
        <f>22213000000/40000000000*D21</f>
        <v>1095109663.0284998</v>
      </c>
      <c r="E27" s="2">
        <f>22213000000/40000000000*E21</f>
        <v>1624175584.514875</v>
      </c>
    </row>
    <row r="28" spans="1:9" s="9" customFormat="1" ht="18" customHeight="1">
      <c r="A28" s="8"/>
      <c r="B28" s="24" t="s">
        <v>69</v>
      </c>
      <c r="C28" s="24"/>
      <c r="H28" s="24" t="s">
        <v>78</v>
      </c>
      <c r="I28" s="24"/>
    </row>
    <row r="29" spans="1:9" s="9" customFormat="1" ht="18" customHeight="1">
      <c r="A29" s="22" t="s">
        <v>70</v>
      </c>
      <c r="B29" s="23" t="s">
        <v>68</v>
      </c>
      <c r="C29" s="23"/>
      <c r="H29" s="23" t="s">
        <v>71</v>
      </c>
      <c r="I29" s="23"/>
    </row>
  </sheetData>
  <sheetProtection/>
  <mergeCells count="11">
    <mergeCell ref="A3:A4"/>
    <mergeCell ref="F3:G3"/>
    <mergeCell ref="B3:C3"/>
    <mergeCell ref="D3:E3"/>
    <mergeCell ref="B29:C29"/>
    <mergeCell ref="H28:I28"/>
    <mergeCell ref="H29:I29"/>
    <mergeCell ref="H2:I2"/>
    <mergeCell ref="B28:C28"/>
    <mergeCell ref="H3:H4"/>
    <mergeCell ref="I3:I4"/>
  </mergeCells>
  <printOptions horizontalCentered="1"/>
  <pageMargins left="0" right="0" top="0.25" bottom="0.2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40">
      <selection activeCell="B14" sqref="B14"/>
    </sheetView>
  </sheetViews>
  <sheetFormatPr defaultColWidth="9.00390625" defaultRowHeight="15.75"/>
  <cols>
    <col min="1" max="1" width="47.00390625" style="1" customWidth="1"/>
    <col min="2" max="2" width="16.00390625" style="2" customWidth="1"/>
    <col min="3" max="3" width="16.75390625" style="2" customWidth="1"/>
    <col min="4" max="4" width="13.00390625" style="1" customWidth="1"/>
    <col min="5" max="16384" width="9.00390625" style="1" customWidth="1"/>
  </cols>
  <sheetData>
    <row r="1" ht="15.75">
      <c r="A1" s="1" t="s">
        <v>0</v>
      </c>
    </row>
    <row r="2" ht="15.75">
      <c r="A2" s="1" t="s">
        <v>1</v>
      </c>
    </row>
    <row r="4" spans="1:3" s="3" customFormat="1" ht="24" customHeight="1">
      <c r="A4" s="28" t="s">
        <v>65</v>
      </c>
      <c r="B4" s="28"/>
      <c r="C4" s="28"/>
    </row>
    <row r="5" spans="1:3" ht="15.75">
      <c r="A5" s="29" t="s">
        <v>77</v>
      </c>
      <c r="B5" s="29"/>
      <c r="C5" s="29"/>
    </row>
    <row r="6" ht="18.75">
      <c r="A6" s="17" t="s">
        <v>66</v>
      </c>
    </row>
    <row r="7" spans="2:3" ht="15.75">
      <c r="B7" s="25" t="s">
        <v>63</v>
      </c>
      <c r="C7" s="25"/>
    </row>
    <row r="8" spans="1:3" s="6" customFormat="1" ht="15.75">
      <c r="A8" s="27" t="s">
        <v>2</v>
      </c>
      <c r="B8" s="26" t="s">
        <v>61</v>
      </c>
      <c r="C8" s="26" t="s">
        <v>62</v>
      </c>
    </row>
    <row r="9" spans="1:3" s="6" customFormat="1" ht="15.75">
      <c r="A9" s="27"/>
      <c r="B9" s="26"/>
      <c r="C9" s="26"/>
    </row>
    <row r="10" spans="1:3" ht="15.75">
      <c r="A10" s="18"/>
      <c r="B10" s="19"/>
      <c r="C10" s="19"/>
    </row>
    <row r="11" spans="1:4" s="3" customFormat="1" ht="15.75">
      <c r="A11" s="14" t="s">
        <v>72</v>
      </c>
      <c r="B11" s="15">
        <f>SUM(B12:B16)</f>
        <v>155268839649</v>
      </c>
      <c r="C11" s="15">
        <f>SUM(C12:C16)</f>
        <v>213302022339</v>
      </c>
      <c r="D11" s="21"/>
    </row>
    <row r="12" spans="1:5" ht="15.75">
      <c r="A12" s="18" t="s">
        <v>8</v>
      </c>
      <c r="B12" s="19">
        <v>1998313816</v>
      </c>
      <c r="C12" s="19">
        <v>2159853035</v>
      </c>
      <c r="D12" s="21"/>
      <c r="E12" s="2"/>
    </row>
    <row r="13" spans="1:5" ht="15.75">
      <c r="A13" s="18" t="s">
        <v>9</v>
      </c>
      <c r="B13" s="19"/>
      <c r="C13" s="19">
        <v>0</v>
      </c>
      <c r="D13" s="21"/>
      <c r="E13" s="2"/>
    </row>
    <row r="14" spans="1:5" ht="15.75">
      <c r="A14" s="18" t="s">
        <v>10</v>
      </c>
      <c r="B14" s="19">
        <v>86674403861</v>
      </c>
      <c r="C14" s="19">
        <v>155619268361</v>
      </c>
      <c r="D14" s="21"/>
      <c r="E14" s="2"/>
    </row>
    <row r="15" spans="1:5" ht="15.75">
      <c r="A15" s="18" t="s">
        <v>11</v>
      </c>
      <c r="B15" s="19">
        <v>42419154104</v>
      </c>
      <c r="C15" s="19">
        <v>24557704918</v>
      </c>
      <c r="D15" s="21"/>
      <c r="E15" s="2"/>
    </row>
    <row r="16" spans="1:5" ht="15.75">
      <c r="A16" s="18" t="s">
        <v>12</v>
      </c>
      <c r="B16" s="19">
        <v>24176967868</v>
      </c>
      <c r="C16" s="19">
        <v>30965196025</v>
      </c>
      <c r="D16" s="21"/>
      <c r="E16" s="2"/>
    </row>
    <row r="17" spans="1:5" s="3" customFormat="1" ht="15.75">
      <c r="A17" s="14" t="s">
        <v>73</v>
      </c>
      <c r="B17" s="15">
        <f>B18+B19+B24+B25+B26</f>
        <v>39072542908</v>
      </c>
      <c r="C17" s="15">
        <f>C18+C19+C24+C25+C26</f>
        <v>38610009475</v>
      </c>
      <c r="D17" s="21"/>
      <c r="E17" s="2"/>
    </row>
    <row r="18" spans="1:5" ht="15.75">
      <c r="A18" s="18" t="s">
        <v>13</v>
      </c>
      <c r="B18" s="19"/>
      <c r="C18" s="19"/>
      <c r="D18" s="21"/>
      <c r="E18" s="2"/>
    </row>
    <row r="19" spans="1:5" ht="15.75">
      <c r="A19" s="18" t="s">
        <v>74</v>
      </c>
      <c r="B19" s="19">
        <f>SUM(B20:B23)</f>
        <v>24549880809</v>
      </c>
      <c r="C19" s="19">
        <f>SUM(C20:C23)</f>
        <v>24082126156</v>
      </c>
      <c r="D19" s="21"/>
      <c r="E19" s="2"/>
    </row>
    <row r="20" spans="1:5" ht="15.75">
      <c r="A20" s="18" t="s">
        <v>75</v>
      </c>
      <c r="B20" s="19">
        <v>24516274409</v>
      </c>
      <c r="C20" s="19">
        <v>24082126156</v>
      </c>
      <c r="D20" s="21"/>
      <c r="E20" s="2"/>
    </row>
    <row r="21" spans="1:5" ht="15.75">
      <c r="A21" s="18" t="s">
        <v>76</v>
      </c>
      <c r="B21" s="19"/>
      <c r="C21" s="19">
        <v>0</v>
      </c>
      <c r="D21" s="21"/>
      <c r="E21" s="2"/>
    </row>
    <row r="22" spans="1:5" ht="15.75">
      <c r="A22" s="18" t="s">
        <v>14</v>
      </c>
      <c r="B22" s="19"/>
      <c r="C22" s="19">
        <v>0</v>
      </c>
      <c r="D22" s="21"/>
      <c r="E22" s="2"/>
    </row>
    <row r="23" spans="1:5" ht="15.75">
      <c r="A23" s="18" t="s">
        <v>15</v>
      </c>
      <c r="B23" s="19">
        <v>33606400</v>
      </c>
      <c r="C23" s="19">
        <v>0</v>
      </c>
      <c r="D23" s="21"/>
      <c r="E23" s="2"/>
    </row>
    <row r="24" spans="1:5" ht="15.75">
      <c r="A24" s="18" t="s">
        <v>16</v>
      </c>
      <c r="B24" s="19">
        <v>10154141005</v>
      </c>
      <c r="C24" s="19">
        <v>10179974818</v>
      </c>
      <c r="D24" s="21"/>
      <c r="E24" s="2"/>
    </row>
    <row r="25" spans="1:5" ht="15.75">
      <c r="A25" s="18" t="s">
        <v>17</v>
      </c>
      <c r="B25" s="19">
        <v>1678000000</v>
      </c>
      <c r="C25" s="19">
        <v>1678000000</v>
      </c>
      <c r="D25" s="21"/>
      <c r="E25" s="2"/>
    </row>
    <row r="26" spans="1:5" ht="15.75">
      <c r="A26" s="18" t="s">
        <v>18</v>
      </c>
      <c r="B26" s="19">
        <v>2690521094</v>
      </c>
      <c r="C26" s="19">
        <v>2669908501</v>
      </c>
      <c r="D26" s="21"/>
      <c r="E26" s="2"/>
    </row>
    <row r="27" spans="1:4" ht="15.75">
      <c r="A27" s="18"/>
      <c r="B27" s="19"/>
      <c r="C27" s="19"/>
      <c r="D27" s="21"/>
    </row>
    <row r="28" spans="1:4" s="3" customFormat="1" ht="15.75">
      <c r="A28" s="14" t="s">
        <v>19</v>
      </c>
      <c r="B28" s="15">
        <f>B11+B17</f>
        <v>194341382557</v>
      </c>
      <c r="C28" s="15">
        <f>C11+C17</f>
        <v>251912031814</v>
      </c>
      <c r="D28" s="21"/>
    </row>
    <row r="29" spans="1:4" ht="15.75">
      <c r="A29" s="18"/>
      <c r="B29" s="19"/>
      <c r="C29" s="19"/>
      <c r="D29" s="21"/>
    </row>
    <row r="30" spans="1:4" s="3" customFormat="1" ht="15.75">
      <c r="A30" s="14" t="s">
        <v>20</v>
      </c>
      <c r="B30" s="15">
        <f>B31+B32</f>
        <v>118811626122</v>
      </c>
      <c r="C30" s="15">
        <f>C31+C32</f>
        <v>169329790769</v>
      </c>
      <c r="D30" s="21"/>
    </row>
    <row r="31" spans="1:4" ht="15.75">
      <c r="A31" s="18" t="s">
        <v>21</v>
      </c>
      <c r="B31" s="19">
        <v>116804650358</v>
      </c>
      <c r="C31" s="19">
        <v>168012747351</v>
      </c>
      <c r="D31" s="21"/>
    </row>
    <row r="32" spans="1:4" ht="15.75">
      <c r="A32" s="18" t="s">
        <v>22</v>
      </c>
      <c r="B32" s="19">
        <v>2006975764</v>
      </c>
      <c r="C32" s="19">
        <v>1317043418</v>
      </c>
      <c r="D32" s="21"/>
    </row>
    <row r="33" spans="1:4" s="3" customFormat="1" ht="15.75">
      <c r="A33" s="14" t="s">
        <v>23</v>
      </c>
      <c r="B33" s="15">
        <f>B34+B44</f>
        <v>57208002205</v>
      </c>
      <c r="C33" s="15">
        <f>C34+C44</f>
        <v>63383600418.06793</v>
      </c>
      <c r="D33" s="21"/>
    </row>
    <row r="34" spans="1:4" ht="15.75">
      <c r="A34" s="18" t="s">
        <v>23</v>
      </c>
      <c r="B34" s="19">
        <f>SUM(B35:B43)</f>
        <v>56997746031</v>
      </c>
      <c r="C34" s="19">
        <f>SUM(C35:C43)</f>
        <v>63249994244.06793</v>
      </c>
      <c r="D34" s="21"/>
    </row>
    <row r="35" spans="1:4" ht="15.75">
      <c r="A35" s="18" t="s">
        <v>25</v>
      </c>
      <c r="B35" s="19">
        <v>25000000000</v>
      </c>
      <c r="C35" s="19">
        <v>25000000000</v>
      </c>
      <c r="D35" s="21"/>
    </row>
    <row r="36" spans="1:4" ht="15.75">
      <c r="A36" s="18" t="s">
        <v>24</v>
      </c>
      <c r="B36" s="19">
        <v>24077383636</v>
      </c>
      <c r="C36" s="19">
        <v>24077383636</v>
      </c>
      <c r="D36" s="21"/>
    </row>
    <row r="37" spans="1:4" ht="15.75">
      <c r="A37" s="18" t="s">
        <v>26</v>
      </c>
      <c r="B37" s="19"/>
      <c r="C37" s="19">
        <v>0</v>
      </c>
      <c r="D37" s="21"/>
    </row>
    <row r="38" spans="1:4" ht="15.75">
      <c r="A38" s="18" t="s">
        <v>27</v>
      </c>
      <c r="B38" s="19"/>
      <c r="C38" s="19">
        <v>0</v>
      </c>
      <c r="D38" s="21"/>
    </row>
    <row r="39" spans="1:4" ht="15.75">
      <c r="A39" s="18" t="s">
        <v>28</v>
      </c>
      <c r="B39" s="19"/>
      <c r="C39" s="19">
        <v>0</v>
      </c>
      <c r="D39" s="21"/>
    </row>
    <row r="40" spans="1:4" ht="15.75">
      <c r="A40" s="18" t="s">
        <v>29</v>
      </c>
      <c r="B40" s="19"/>
      <c r="C40" s="19">
        <v>0</v>
      </c>
      <c r="D40" s="21"/>
    </row>
    <row r="41" spans="1:4" ht="15.75">
      <c r="A41" s="18" t="s">
        <v>30</v>
      </c>
      <c r="B41" s="19">
        <v>2838351231</v>
      </c>
      <c r="C41" s="19">
        <v>2838351231</v>
      </c>
      <c r="D41" s="21"/>
    </row>
    <row r="42" spans="1:4" ht="15.75">
      <c r="A42" s="18" t="s">
        <v>31</v>
      </c>
      <c r="B42" s="19">
        <v>5082011164</v>
      </c>
      <c r="C42" s="19">
        <v>11334259377.067936</v>
      </c>
      <c r="D42" s="21"/>
    </row>
    <row r="43" spans="1:4" ht="15.75">
      <c r="A43" s="18" t="s">
        <v>32</v>
      </c>
      <c r="B43" s="19"/>
      <c r="C43" s="19"/>
      <c r="D43" s="21"/>
    </row>
    <row r="44" spans="1:4" ht="15.75">
      <c r="A44" s="18" t="s">
        <v>33</v>
      </c>
      <c r="B44" s="19">
        <f>SUM(B45:B47)</f>
        <v>210256174</v>
      </c>
      <c r="C44" s="19">
        <f>SUM(C45:C47)</f>
        <v>133606174</v>
      </c>
      <c r="D44" s="21"/>
    </row>
    <row r="45" spans="1:4" ht="15.75">
      <c r="A45" s="18" t="s">
        <v>34</v>
      </c>
      <c r="B45" s="19">
        <v>210256174</v>
      </c>
      <c r="C45" s="19">
        <v>133606174</v>
      </c>
      <c r="D45" s="21"/>
    </row>
    <row r="46" spans="1:4" ht="15.75">
      <c r="A46" s="18" t="s">
        <v>35</v>
      </c>
      <c r="B46" s="19"/>
      <c r="C46" s="19">
        <f>'[1]soketoan'!I47</f>
        <v>0</v>
      </c>
      <c r="D46" s="21">
        <f>C46-B46</f>
        <v>0</v>
      </c>
    </row>
    <row r="47" spans="1:4" ht="15.75">
      <c r="A47" s="18" t="s">
        <v>36</v>
      </c>
      <c r="B47" s="19"/>
      <c r="C47" s="19">
        <f>'[1]soketoan'!I48</f>
        <v>0</v>
      </c>
      <c r="D47" s="21">
        <f>C47-B47</f>
        <v>0</v>
      </c>
    </row>
    <row r="48" spans="1:4" s="3" customFormat="1" ht="15.75">
      <c r="A48" s="14" t="s">
        <v>37</v>
      </c>
      <c r="B48" s="15">
        <v>18321754230</v>
      </c>
      <c r="C48" s="15">
        <v>19198640626.932064</v>
      </c>
      <c r="D48" s="21"/>
    </row>
    <row r="49" spans="1:4" ht="15.75">
      <c r="A49" s="18"/>
      <c r="B49" s="19"/>
      <c r="C49" s="19"/>
      <c r="D49" s="21">
        <f>C49-B49</f>
        <v>0</v>
      </c>
    </row>
    <row r="50" spans="1:4" s="3" customFormat="1" ht="15.75">
      <c r="A50" s="14" t="s">
        <v>38</v>
      </c>
      <c r="B50" s="15">
        <f>B30+B33+B48</f>
        <v>194341382557</v>
      </c>
      <c r="C50" s="15">
        <f>C30+C33+C48</f>
        <v>251912031814</v>
      </c>
      <c r="D50" s="21"/>
    </row>
    <row r="51" spans="1:3" ht="15.75">
      <c r="A51" s="12"/>
      <c r="B51" s="13"/>
      <c r="C51" s="13"/>
    </row>
    <row r="53" ht="15.75">
      <c r="C53" s="2">
        <f>C50-C28</f>
        <v>0</v>
      </c>
    </row>
  </sheetData>
  <sheetProtection/>
  <mergeCells count="6">
    <mergeCell ref="A4:C4"/>
    <mergeCell ref="A5:C5"/>
    <mergeCell ref="A8:A9"/>
    <mergeCell ref="B8:B9"/>
    <mergeCell ref="C8:C9"/>
    <mergeCell ref="B7:C7"/>
  </mergeCells>
  <printOptions horizontalCentered="1"/>
  <pageMargins left="0.5" right="0.5" top="0.25" bottom="0.2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 </cp:lastModifiedBy>
  <cp:lastPrinted>2010-02-01T08:43:38Z</cp:lastPrinted>
  <dcterms:created xsi:type="dcterms:W3CDTF">2008-10-20T01:58:59Z</dcterms:created>
  <dcterms:modified xsi:type="dcterms:W3CDTF">2010-02-04T07:12:32Z</dcterms:modified>
  <cp:category/>
  <cp:version/>
  <cp:contentType/>
  <cp:contentStatus/>
</cp:coreProperties>
</file>